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93aadd6f204321/WHPC/WHPC 2026-27/Finance/Actuals/"/>
    </mc:Choice>
  </mc:AlternateContent>
  <xr:revisionPtr revIDLastSave="2509" documentId="8_{7ECD8C39-3F45-4598-8E70-361834A5F84E}" xr6:coauthVersionLast="47" xr6:coauthVersionMax="47" xr10:uidLastSave="{4DA47EA1-0D0E-4E81-B498-BD2EF2113B79}"/>
  <bookViews>
    <workbookView xWindow="-108" yWindow="-108" windowWidth="23256" windowHeight="12456" xr2:uid="{00000000-000D-0000-FFFF-FFFF00000000}"/>
  </bookViews>
  <sheets>
    <sheet name="Financial Statement" sheetId="1" r:id="rId1"/>
    <sheet name="Payments" sheetId="2" r:id="rId2"/>
    <sheet name="Receipts" sheetId="3" r:id="rId3"/>
    <sheet name="CIL" sheetId="4" r:id="rId4"/>
  </sheets>
  <definedNames>
    <definedName name="_xlnm.Print_Area" localSheetId="1">Payments!$A$1:$K$32</definedName>
    <definedName name="_xlnm.Print_Area" localSheetId="2">Receipts!$A$1:$E$6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4" l="1"/>
  <c r="G21" i="2"/>
  <c r="H21" i="2"/>
  <c r="F21" i="2"/>
  <c r="H19" i="2"/>
  <c r="D6" i="3" l="1"/>
  <c r="H3" i="2"/>
  <c r="B9" i="1"/>
  <c r="B16" i="1" l="1"/>
  <c r="D28" i="4"/>
  <c r="D29" i="4" s="1"/>
  <c r="D30" i="4" s="1"/>
  <c r="D31" i="4" s="1"/>
  <c r="D32" i="4" l="1"/>
  <c r="D33" i="4" s="1"/>
  <c r="D34" i="4" s="1"/>
</calcChain>
</file>

<file path=xl/sharedStrings.xml><?xml version="1.0" encoding="utf-8"?>
<sst xmlns="http://schemas.openxmlformats.org/spreadsheetml/2006/main" count="222" uniqueCount="145">
  <si>
    <t>Date</t>
  </si>
  <si>
    <t>Payee</t>
  </si>
  <si>
    <t>Net</t>
  </si>
  <si>
    <t>Vat</t>
  </si>
  <si>
    <t>Total</t>
  </si>
  <si>
    <t>Financial Statement</t>
  </si>
  <si>
    <t>Bank</t>
  </si>
  <si>
    <t>Receipts</t>
  </si>
  <si>
    <t>Payments</t>
  </si>
  <si>
    <t>Closing Balance</t>
  </si>
  <si>
    <t>Bank Reconcilliation</t>
  </si>
  <si>
    <t>Minute</t>
  </si>
  <si>
    <t>Signed</t>
  </si>
  <si>
    <t>Comment</t>
  </si>
  <si>
    <t>Ref</t>
  </si>
  <si>
    <t>Received From</t>
  </si>
  <si>
    <t>Amount</t>
  </si>
  <si>
    <t>Amount Received</t>
  </si>
  <si>
    <t>Amount Spent</t>
  </si>
  <si>
    <t>Balance</t>
  </si>
  <si>
    <t>Comments</t>
  </si>
  <si>
    <t>OB No</t>
  </si>
  <si>
    <t>TOTAL</t>
  </si>
  <si>
    <t>Invoice Date</t>
  </si>
  <si>
    <t>26.04.2019</t>
  </si>
  <si>
    <t>02.12.2019</t>
  </si>
  <si>
    <t>Village Bench Repairs</t>
  </si>
  <si>
    <t>25.10.2019</t>
  </si>
  <si>
    <t>22.04.2020</t>
  </si>
  <si>
    <t>29.10.2020</t>
  </si>
  <si>
    <t>30.04.2021</t>
  </si>
  <si>
    <t>27.10.2021</t>
  </si>
  <si>
    <t>04.11.2021</t>
  </si>
  <si>
    <t>Moor Lane restoration work</t>
  </si>
  <si>
    <t>03.03.2022</t>
  </si>
  <si>
    <t>Jubilee Party Expenses</t>
  </si>
  <si>
    <t>30.06.2022</t>
  </si>
  <si>
    <t>07.07.2022</t>
  </si>
  <si>
    <t>11.08.2022</t>
  </si>
  <si>
    <t>02.03.2023</t>
  </si>
  <si>
    <t>Coronation Party Insurance Premium</t>
  </si>
  <si>
    <t>Coronation Party  Large Screen Hire</t>
  </si>
  <si>
    <t>11.05.2023</t>
  </si>
  <si>
    <t>Coronation Party Hog Roast</t>
  </si>
  <si>
    <t>Coronation Party Toliet Hire &amp; Food deposit</t>
  </si>
  <si>
    <t>23.06.2023</t>
  </si>
  <si>
    <t>Path to Upton Steps Repair</t>
  </si>
  <si>
    <t>10.07.2023</t>
  </si>
  <si>
    <t>Add handrail to Steps on the path to Upton</t>
  </si>
  <si>
    <t>07.09.2023</t>
  </si>
  <si>
    <t>Purchase of a new Marquee for the village</t>
  </si>
  <si>
    <t>04.01.2024</t>
  </si>
  <si>
    <t>Gazebo x 2 and 50 chairs for WHVA</t>
  </si>
  <si>
    <t>14.03.2024</t>
  </si>
  <si>
    <t>Community Speedwatch Signs Reimbursement</t>
  </si>
  <si>
    <t>21.03.2024</t>
  </si>
  <si>
    <t>Sand Bags</t>
  </si>
  <si>
    <t>VAT Number</t>
  </si>
  <si>
    <t>10.09.2025</t>
  </si>
  <si>
    <t>Flood Prevention Tools</t>
  </si>
  <si>
    <t>12.09.2025</t>
  </si>
  <si>
    <t>Donation to Friends of Hagbourne Pool</t>
  </si>
  <si>
    <t>Opening Balance 1/4/2026</t>
  </si>
  <si>
    <t>08.04.26</t>
  </si>
  <si>
    <t>28.04.26</t>
  </si>
  <si>
    <t>SODC</t>
  </si>
  <si>
    <t>1st Half Precept</t>
  </si>
  <si>
    <t>CIL Payment</t>
  </si>
  <si>
    <t>ICO</t>
  </si>
  <si>
    <t>16.04.26</t>
  </si>
  <si>
    <t>OB230</t>
  </si>
  <si>
    <t>OB231</t>
  </si>
  <si>
    <t>OB232</t>
  </si>
  <si>
    <t>OB233</t>
  </si>
  <si>
    <t>OB234</t>
  </si>
  <si>
    <t>OB235</t>
  </si>
  <si>
    <t>OB236</t>
  </si>
  <si>
    <t>OB237</t>
  </si>
  <si>
    <t>OB238</t>
  </si>
  <si>
    <t>OB239</t>
  </si>
  <si>
    <t>OB240</t>
  </si>
  <si>
    <t>OB241</t>
  </si>
  <si>
    <t>29.04.26</t>
  </si>
  <si>
    <t>Community Heartbeat Trust</t>
  </si>
  <si>
    <t>New defib pads</t>
  </si>
  <si>
    <t>05.05.26</t>
  </si>
  <si>
    <t>Entertainment Accounting International</t>
  </si>
  <si>
    <t>Internal Auditor Fee</t>
  </si>
  <si>
    <t>07.05.26</t>
  </si>
  <si>
    <t>Andrew Wise</t>
  </si>
  <si>
    <t>06.05.26</t>
  </si>
  <si>
    <t>Clerks Salary</t>
  </si>
  <si>
    <t>06.02.26</t>
  </si>
  <si>
    <t>Clerks Expenses</t>
  </si>
  <si>
    <t>HMRC</t>
  </si>
  <si>
    <t>PAYE</t>
  </si>
  <si>
    <t>Clear Insurance</t>
  </si>
  <si>
    <t>Annual insurance premium policy renewal</t>
  </si>
  <si>
    <t>OALC</t>
  </si>
  <si>
    <t>26.02.26</t>
  </si>
  <si>
    <t>Annual membership subscription renewal</t>
  </si>
  <si>
    <t>OCC</t>
  </si>
  <si>
    <t>07.04.26</t>
  </si>
  <si>
    <t>Purchase and installation of x 3 village entrance gates</t>
  </si>
  <si>
    <t>Square Wave</t>
  </si>
  <si>
    <t>14.04.26</t>
  </si>
  <si>
    <t>Annual cost of printing village newsletters</t>
  </si>
  <si>
    <t>Robin Wilkes</t>
  </si>
  <si>
    <t>Andy Wimshurst</t>
  </si>
  <si>
    <t>21.04.26</t>
  </si>
  <si>
    <t>Grass Cutting Grant</t>
  </si>
  <si>
    <t>07.05.2026</t>
  </si>
  <si>
    <t>New filing cabinet for PC filing in  Village Hall</t>
  </si>
  <si>
    <t>Purchase and installation of x 3 village entrance gates ( CIL)</t>
  </si>
  <si>
    <t>Reimbursement of purchase of drainage equipment ( CIL)</t>
  </si>
  <si>
    <t>28.04.2026</t>
  </si>
  <si>
    <t>26/1081</t>
  </si>
  <si>
    <t>DT/ML</t>
  </si>
  <si>
    <t>08.06.26</t>
  </si>
  <si>
    <t>Barclays Bank</t>
  </si>
  <si>
    <t>Reserve Account Interest</t>
  </si>
  <si>
    <t>01.07.26</t>
  </si>
  <si>
    <t>07.07.26</t>
  </si>
  <si>
    <t>BGG Garden and Tree Care Ltd</t>
  </si>
  <si>
    <t>Grass Cutting</t>
  </si>
  <si>
    <t>Hagbourne Village Hall</t>
  </si>
  <si>
    <t>Hall Hire</t>
  </si>
  <si>
    <t>Margaret Leishman</t>
  </si>
  <si>
    <t>Annual ICO Registration</t>
  </si>
  <si>
    <t>Reimbursement of purchase of 4 drawer filing cabinet for village hall storeage ( CIL)</t>
  </si>
  <si>
    <t>Reimbursement of  purchase of Pond Plants ( CIL)</t>
  </si>
  <si>
    <t>Dan Tozer</t>
  </si>
  <si>
    <t>Remibursement of purchase of refreshments for May 26 APM</t>
  </si>
  <si>
    <t>OB242</t>
  </si>
  <si>
    <t>OB243</t>
  </si>
  <si>
    <t>OB244</t>
  </si>
  <si>
    <t>OB245</t>
  </si>
  <si>
    <t>OB246</t>
  </si>
  <si>
    <t>OB247</t>
  </si>
  <si>
    <t>OB248</t>
  </si>
  <si>
    <t xml:space="preserve">Current Account as of </t>
  </si>
  <si>
    <t xml:space="preserve">Reserve Account as of </t>
  </si>
  <si>
    <t>26/1104</t>
  </si>
  <si>
    <t>01.07.2026</t>
  </si>
  <si>
    <t>New plants for village pond planter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</si>
</sst>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1" fillId="0" borderId="1" xfId="0" applyFont="1" applyBorder="1"/>
    <xf numFmtId="2" fontId="0" fillId="0" borderId="0" xfId="0" applyNumberFormat="1" applyAlignment="1">
      <alignment horizontal="right" vertical="top" wrapText="1"/>
    </xf>
    <xf numFmtId="2" fontId="1" fillId="0" borderId="0" xfId="0" applyNumberFormat="1" applyFont="1" applyAlignment="1">
      <alignment horizontal="right"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left"/>
    </xf>
    <xf numFmtId="164" fontId="1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>
      <alignment horizontal="right" vertical="top" wrapText="1"/>
    </xf>
    <xf numFmtId="0" fontId="0" fillId="2" borderId="1" xfId="0" applyFill="1" applyBorder="1" applyAlignment="1">
      <alignment horizontal="left"/>
    </xf>
    <xf numFmtId="164" fontId="0" fillId="0" borderId="1" xfId="0" applyNumberFormat="1" applyBorder="1"/>
    <xf numFmtId="8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view="pageLayout" zoomScaleNormal="100" workbookViewId="0">
      <selection activeCell="A16" sqref="A16"/>
    </sheetView>
  </sheetViews>
  <sheetFormatPr defaultRowHeight="14.4" x14ac:dyDescent="0.3"/>
  <cols>
    <col min="1" max="1" width="33.21875" bestFit="1" customWidth="1"/>
    <col min="2" max="2" width="10.109375" style="6" bestFit="1" customWidth="1"/>
  </cols>
  <sheetData>
    <row r="1" spans="1:2" x14ac:dyDescent="0.3">
      <c r="A1" s="2" t="s">
        <v>5</v>
      </c>
    </row>
    <row r="2" spans="1:2" x14ac:dyDescent="0.3">
      <c r="B2" s="7" t="s">
        <v>6</v>
      </c>
    </row>
    <row r="3" spans="1:2" x14ac:dyDescent="0.3">
      <c r="A3" s="2" t="s">
        <v>62</v>
      </c>
      <c r="B3" s="6">
        <v>62469.53</v>
      </c>
    </row>
    <row r="5" spans="1:2" x14ac:dyDescent="0.3">
      <c r="A5" t="s">
        <v>7</v>
      </c>
    </row>
    <row r="7" spans="1:2" x14ac:dyDescent="0.3">
      <c r="A7" t="s">
        <v>8</v>
      </c>
    </row>
    <row r="9" spans="1:2" x14ac:dyDescent="0.3">
      <c r="A9" t="s">
        <v>9</v>
      </c>
      <c r="B9" s="7">
        <f>B3+B5-B7</f>
        <v>62469.53</v>
      </c>
    </row>
    <row r="12" spans="1:2" x14ac:dyDescent="0.3">
      <c r="A12" s="2" t="s">
        <v>10</v>
      </c>
    </row>
    <row r="13" spans="1:2" ht="15.75" customHeight="1" x14ac:dyDescent="0.3"/>
    <row r="14" spans="1:2" ht="15.75" customHeight="1" x14ac:dyDescent="0.3">
      <c r="A14" t="s">
        <v>140</v>
      </c>
    </row>
    <row r="15" spans="1:2" x14ac:dyDescent="0.3">
      <c r="A15" t="s">
        <v>141</v>
      </c>
    </row>
    <row r="16" spans="1:2" x14ac:dyDescent="0.3">
      <c r="A16" t="s">
        <v>4</v>
      </c>
      <c r="B16" s="7">
        <f>B14+B15</f>
        <v>0</v>
      </c>
    </row>
  </sheetData>
  <pageMargins left="0.7" right="0.7" top="1.135" bottom="0.75" header="0.3" footer="0.3"/>
  <pageSetup scale="92" orientation="landscape" r:id="rId1"/>
  <headerFooter>
    <oddHeader xml:space="preserve">&amp;C&amp;"-,Bold"West Hagbourne PC 2026-2027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view="pageLayout" topLeftCell="B10" zoomScaleNormal="100" workbookViewId="0">
      <selection activeCell="K25" sqref="K25"/>
    </sheetView>
  </sheetViews>
  <sheetFormatPr defaultRowHeight="14.4" x14ac:dyDescent="0.3"/>
  <cols>
    <col min="1" max="1" width="7.44140625" style="15" bestFit="1" customWidth="1"/>
    <col min="2" max="2" width="10.109375" style="15" bestFit="1" customWidth="1"/>
    <col min="3" max="3" width="33.77734375" style="15" bestFit="1" customWidth="1"/>
    <col min="4" max="4" width="11.77734375" style="15" bestFit="1" customWidth="1"/>
    <col min="5" max="5" width="12" style="15" bestFit="1" customWidth="1"/>
    <col min="6" max="10" width="8.88671875" style="15"/>
    <col min="11" max="11" width="69.88671875" style="15" bestFit="1" customWidth="1"/>
  </cols>
  <sheetData>
    <row r="1" spans="1:11" x14ac:dyDescent="0.3">
      <c r="A1" s="3" t="s">
        <v>21</v>
      </c>
      <c r="B1" s="3" t="s">
        <v>0</v>
      </c>
      <c r="C1" s="3" t="s">
        <v>1</v>
      </c>
      <c r="D1" s="3" t="s">
        <v>57</v>
      </c>
      <c r="E1" s="3" t="s">
        <v>23</v>
      </c>
      <c r="F1" s="14" t="s">
        <v>2</v>
      </c>
      <c r="G1" s="14" t="s">
        <v>3</v>
      </c>
      <c r="H1" s="14" t="s">
        <v>4</v>
      </c>
      <c r="I1" s="3" t="s">
        <v>11</v>
      </c>
      <c r="J1" s="3" t="s">
        <v>12</v>
      </c>
      <c r="K1" s="3" t="s">
        <v>13</v>
      </c>
    </row>
    <row r="2" spans="1:11" x14ac:dyDescent="0.3">
      <c r="A2" s="9" t="s">
        <v>70</v>
      </c>
      <c r="B2" s="9" t="s">
        <v>69</v>
      </c>
      <c r="C2" s="9" t="s">
        <v>68</v>
      </c>
      <c r="D2" s="9"/>
      <c r="E2" s="9" t="s">
        <v>69</v>
      </c>
      <c r="F2" s="9">
        <v>47</v>
      </c>
      <c r="G2" s="9">
        <v>0</v>
      </c>
      <c r="H2" s="9">
        <v>47</v>
      </c>
      <c r="I2" s="9" t="s">
        <v>116</v>
      </c>
      <c r="J2" s="9" t="s">
        <v>117</v>
      </c>
      <c r="K2" s="9" t="s">
        <v>128</v>
      </c>
    </row>
    <row r="3" spans="1:11" x14ac:dyDescent="0.3">
      <c r="A3" s="9" t="s">
        <v>71</v>
      </c>
      <c r="B3" s="9" t="s">
        <v>82</v>
      </c>
      <c r="C3" s="9" t="s">
        <v>83</v>
      </c>
      <c r="D3" s="9">
        <v>1132824</v>
      </c>
      <c r="E3" s="9" t="s">
        <v>82</v>
      </c>
      <c r="F3" s="9">
        <v>142.94999999999999</v>
      </c>
      <c r="G3" s="17">
        <v>28.59</v>
      </c>
      <c r="H3" s="9">
        <f>F3+G3</f>
        <v>171.54</v>
      </c>
      <c r="I3" s="9" t="s">
        <v>116</v>
      </c>
      <c r="J3" s="9" t="s">
        <v>117</v>
      </c>
      <c r="K3" s="9" t="s">
        <v>84</v>
      </c>
    </row>
    <row r="4" spans="1:11" x14ac:dyDescent="0.3">
      <c r="A4" s="9" t="s">
        <v>72</v>
      </c>
      <c r="B4" s="9" t="s">
        <v>85</v>
      </c>
      <c r="C4" s="9" t="s">
        <v>86</v>
      </c>
      <c r="D4" s="9">
        <v>872929576</v>
      </c>
      <c r="E4" s="9" t="s">
        <v>85</v>
      </c>
      <c r="F4" s="9">
        <v>100</v>
      </c>
      <c r="G4" s="17">
        <v>20</v>
      </c>
      <c r="H4" s="9">
        <v>120</v>
      </c>
      <c r="I4" s="9" t="s">
        <v>116</v>
      </c>
      <c r="J4" s="9" t="s">
        <v>117</v>
      </c>
      <c r="K4" s="9" t="s">
        <v>87</v>
      </c>
    </row>
    <row r="5" spans="1:11" x14ac:dyDescent="0.3">
      <c r="A5" s="9" t="s">
        <v>73</v>
      </c>
      <c r="B5" s="9" t="s">
        <v>88</v>
      </c>
      <c r="C5" s="9" t="s">
        <v>89</v>
      </c>
      <c r="D5" s="9"/>
      <c r="E5" s="9" t="s">
        <v>90</v>
      </c>
      <c r="F5" s="9">
        <v>422.2</v>
      </c>
      <c r="G5" s="9">
        <v>0</v>
      </c>
      <c r="H5" s="9">
        <v>422.2</v>
      </c>
      <c r="I5" s="9" t="s">
        <v>116</v>
      </c>
      <c r="J5" s="9" t="s">
        <v>117</v>
      </c>
      <c r="K5" s="9" t="s">
        <v>91</v>
      </c>
    </row>
    <row r="6" spans="1:11" x14ac:dyDescent="0.3">
      <c r="A6" s="9" t="s">
        <v>74</v>
      </c>
      <c r="B6" s="9" t="s">
        <v>88</v>
      </c>
      <c r="C6" s="9" t="s">
        <v>89</v>
      </c>
      <c r="D6" s="9"/>
      <c r="E6" s="9" t="s">
        <v>92</v>
      </c>
      <c r="F6" s="9">
        <v>27.3</v>
      </c>
      <c r="G6" s="9">
        <v>0</v>
      </c>
      <c r="H6" s="9">
        <v>27.3</v>
      </c>
      <c r="I6" s="9" t="s">
        <v>116</v>
      </c>
      <c r="J6" s="9" t="s">
        <v>117</v>
      </c>
      <c r="K6" s="9" t="s">
        <v>93</v>
      </c>
    </row>
    <row r="7" spans="1:11" x14ac:dyDescent="0.3">
      <c r="A7" s="9" t="s">
        <v>75</v>
      </c>
      <c r="B7" s="9" t="s">
        <v>88</v>
      </c>
      <c r="C7" s="9" t="s">
        <v>94</v>
      </c>
      <c r="D7" s="9"/>
      <c r="E7" s="9" t="s">
        <v>88</v>
      </c>
      <c r="F7" s="9">
        <v>105.4</v>
      </c>
      <c r="G7" s="9">
        <v>0</v>
      </c>
      <c r="H7" s="9">
        <v>105.4</v>
      </c>
      <c r="I7" s="9" t="s">
        <v>116</v>
      </c>
      <c r="J7" s="9" t="s">
        <v>117</v>
      </c>
      <c r="K7" s="9" t="s">
        <v>95</v>
      </c>
    </row>
    <row r="8" spans="1:11" x14ac:dyDescent="0.3">
      <c r="A8" s="9" t="s">
        <v>76</v>
      </c>
      <c r="B8" s="9" t="s">
        <v>88</v>
      </c>
      <c r="C8" s="9" t="s">
        <v>96</v>
      </c>
      <c r="D8" s="9"/>
      <c r="E8" s="9" t="s">
        <v>64</v>
      </c>
      <c r="F8" s="9">
        <v>1321.15</v>
      </c>
      <c r="G8" s="9">
        <v>0</v>
      </c>
      <c r="H8" s="9">
        <v>1321.15</v>
      </c>
      <c r="I8" s="9" t="s">
        <v>116</v>
      </c>
      <c r="J8" s="9" t="s">
        <v>117</v>
      </c>
      <c r="K8" s="9" t="s">
        <v>97</v>
      </c>
    </row>
    <row r="9" spans="1:11" x14ac:dyDescent="0.3">
      <c r="A9" s="9" t="s">
        <v>77</v>
      </c>
      <c r="B9" s="9" t="s">
        <v>88</v>
      </c>
      <c r="C9" s="9" t="s">
        <v>98</v>
      </c>
      <c r="D9" s="9"/>
      <c r="E9" s="9" t="s">
        <v>99</v>
      </c>
      <c r="F9" s="9">
        <v>190</v>
      </c>
      <c r="G9" s="17">
        <v>38</v>
      </c>
      <c r="H9" s="9">
        <v>228</v>
      </c>
      <c r="I9" s="9" t="s">
        <v>116</v>
      </c>
      <c r="J9" s="9" t="s">
        <v>117</v>
      </c>
      <c r="K9" s="9" t="s">
        <v>100</v>
      </c>
    </row>
    <row r="10" spans="1:11" x14ac:dyDescent="0.3">
      <c r="A10" s="9" t="s">
        <v>78</v>
      </c>
      <c r="B10" s="9" t="s">
        <v>88</v>
      </c>
      <c r="C10" s="9" t="s">
        <v>101</v>
      </c>
      <c r="D10" s="9">
        <v>195478609</v>
      </c>
      <c r="E10" s="9" t="s">
        <v>102</v>
      </c>
      <c r="F10" s="9">
        <v>8651.09</v>
      </c>
      <c r="G10" s="17">
        <v>1730.22</v>
      </c>
      <c r="H10" s="9">
        <v>10381.31</v>
      </c>
      <c r="I10" s="9" t="s">
        <v>116</v>
      </c>
      <c r="J10" s="9" t="s">
        <v>117</v>
      </c>
      <c r="K10" s="9" t="s">
        <v>113</v>
      </c>
    </row>
    <row r="11" spans="1:11" x14ac:dyDescent="0.3">
      <c r="A11" s="9" t="s">
        <v>79</v>
      </c>
      <c r="B11" s="9" t="s">
        <v>88</v>
      </c>
      <c r="C11" s="9" t="s">
        <v>104</v>
      </c>
      <c r="D11" s="9">
        <v>614676039</v>
      </c>
      <c r="E11" s="9" t="s">
        <v>105</v>
      </c>
      <c r="F11" s="9">
        <v>420</v>
      </c>
      <c r="G11" s="17">
        <v>84</v>
      </c>
      <c r="H11" s="9">
        <v>504</v>
      </c>
      <c r="I11" s="9" t="s">
        <v>116</v>
      </c>
      <c r="J11" s="9" t="s">
        <v>117</v>
      </c>
      <c r="K11" s="9" t="s">
        <v>106</v>
      </c>
    </row>
    <row r="12" spans="1:11" x14ac:dyDescent="0.3">
      <c r="A12" s="9" t="s">
        <v>80</v>
      </c>
      <c r="B12" s="9" t="s">
        <v>88</v>
      </c>
      <c r="C12" s="9" t="s">
        <v>107</v>
      </c>
      <c r="D12" s="9"/>
      <c r="E12" s="9"/>
      <c r="F12" s="9">
        <v>29.32</v>
      </c>
      <c r="G12" s="9">
        <v>0</v>
      </c>
      <c r="H12" s="9">
        <v>29.32</v>
      </c>
      <c r="I12" s="9" t="s">
        <v>116</v>
      </c>
      <c r="J12" s="9" t="s">
        <v>117</v>
      </c>
      <c r="K12" s="9" t="s">
        <v>114</v>
      </c>
    </row>
    <row r="13" spans="1:11" x14ac:dyDescent="0.3">
      <c r="A13" s="9" t="s">
        <v>81</v>
      </c>
      <c r="B13" s="9" t="s">
        <v>88</v>
      </c>
      <c r="C13" s="9" t="s">
        <v>108</v>
      </c>
      <c r="D13" s="9">
        <v>198165955</v>
      </c>
      <c r="E13" s="9" t="s">
        <v>109</v>
      </c>
      <c r="F13" s="9">
        <v>236</v>
      </c>
      <c r="G13" s="17">
        <v>47.2</v>
      </c>
      <c r="H13" s="9">
        <v>283.2</v>
      </c>
      <c r="I13" s="9" t="s">
        <v>116</v>
      </c>
      <c r="J13" s="9" t="s">
        <v>117</v>
      </c>
      <c r="K13" s="9" t="s">
        <v>129</v>
      </c>
    </row>
    <row r="14" spans="1:11" x14ac:dyDescent="0.3">
      <c r="A14" s="9" t="s">
        <v>133</v>
      </c>
      <c r="B14" s="9" t="s">
        <v>121</v>
      </c>
      <c r="C14" s="9" t="s">
        <v>89</v>
      </c>
      <c r="D14" s="9"/>
      <c r="E14" s="9"/>
      <c r="F14" s="9">
        <v>422.2</v>
      </c>
      <c r="G14" s="9">
        <v>0</v>
      </c>
      <c r="H14" s="9">
        <v>422.2</v>
      </c>
      <c r="I14" s="9" t="s">
        <v>142</v>
      </c>
      <c r="J14" s="9" t="s">
        <v>117</v>
      </c>
      <c r="K14" s="9" t="s">
        <v>91</v>
      </c>
    </row>
    <row r="15" spans="1:11" x14ac:dyDescent="0.3">
      <c r="A15" s="9" t="s">
        <v>134</v>
      </c>
      <c r="B15" s="9" t="s">
        <v>121</v>
      </c>
      <c r="C15" s="9" t="s">
        <v>89</v>
      </c>
      <c r="D15" s="9"/>
      <c r="E15" s="9"/>
      <c r="F15" s="9">
        <v>109.75</v>
      </c>
      <c r="G15" s="9">
        <v>0</v>
      </c>
      <c r="H15" s="9">
        <v>109.75</v>
      </c>
      <c r="I15" s="9" t="s">
        <v>142</v>
      </c>
      <c r="J15" s="9" t="s">
        <v>117</v>
      </c>
      <c r="K15" s="9" t="s">
        <v>93</v>
      </c>
    </row>
    <row r="16" spans="1:11" x14ac:dyDescent="0.3">
      <c r="A16" s="9" t="s">
        <v>135</v>
      </c>
      <c r="B16" s="9" t="s">
        <v>121</v>
      </c>
      <c r="C16" s="9" t="s">
        <v>94</v>
      </c>
      <c r="D16" s="9"/>
      <c r="E16" s="9"/>
      <c r="F16" s="9">
        <v>105.4</v>
      </c>
      <c r="G16" s="9">
        <v>0</v>
      </c>
      <c r="H16" s="9">
        <v>105.4</v>
      </c>
      <c r="I16" s="9" t="s">
        <v>142</v>
      </c>
      <c r="J16" s="9" t="s">
        <v>117</v>
      </c>
      <c r="K16" s="9" t="s">
        <v>95</v>
      </c>
    </row>
    <row r="17" spans="1:11" x14ac:dyDescent="0.3">
      <c r="A17" s="9" t="s">
        <v>136</v>
      </c>
      <c r="B17" s="9" t="s">
        <v>121</v>
      </c>
      <c r="C17" s="9" t="s">
        <v>123</v>
      </c>
      <c r="D17" s="9"/>
      <c r="E17" s="9"/>
      <c r="F17" s="9">
        <v>325</v>
      </c>
      <c r="G17" s="17">
        <v>65</v>
      </c>
      <c r="H17" s="9">
        <v>390</v>
      </c>
      <c r="I17" s="9" t="s">
        <v>142</v>
      </c>
      <c r="J17" s="9" t="s">
        <v>117</v>
      </c>
      <c r="K17" s="9" t="s">
        <v>124</v>
      </c>
    </row>
    <row r="18" spans="1:11" x14ac:dyDescent="0.3">
      <c r="A18" s="9" t="s">
        <v>137</v>
      </c>
      <c r="B18" s="9" t="s">
        <v>121</v>
      </c>
      <c r="C18" s="9" t="s">
        <v>125</v>
      </c>
      <c r="D18" s="9"/>
      <c r="E18" s="9"/>
      <c r="F18" s="9">
        <v>41.5</v>
      </c>
      <c r="G18" s="9">
        <v>0</v>
      </c>
      <c r="H18" s="9">
        <v>41.5</v>
      </c>
      <c r="I18" s="9" t="s">
        <v>142</v>
      </c>
      <c r="J18" s="9" t="s">
        <v>117</v>
      </c>
      <c r="K18" s="9" t="s">
        <v>126</v>
      </c>
    </row>
    <row r="19" spans="1:11" x14ac:dyDescent="0.3">
      <c r="A19" s="9" t="s">
        <v>138</v>
      </c>
      <c r="B19" s="9" t="s">
        <v>121</v>
      </c>
      <c r="C19" s="9" t="s">
        <v>127</v>
      </c>
      <c r="D19" s="9"/>
      <c r="E19" s="9"/>
      <c r="F19" s="9">
        <v>45.82</v>
      </c>
      <c r="G19" s="17">
        <v>9.16</v>
      </c>
      <c r="H19" s="9">
        <f>F19+G19</f>
        <v>54.980000000000004</v>
      </c>
      <c r="I19" s="9" t="s">
        <v>142</v>
      </c>
      <c r="J19" s="9" t="s">
        <v>117</v>
      </c>
      <c r="K19" s="9" t="s">
        <v>130</v>
      </c>
    </row>
    <row r="20" spans="1:11" x14ac:dyDescent="0.3">
      <c r="A20" s="9" t="s">
        <v>139</v>
      </c>
      <c r="B20" s="9" t="s">
        <v>122</v>
      </c>
      <c r="C20" s="9" t="s">
        <v>131</v>
      </c>
      <c r="D20" s="9"/>
      <c r="E20" s="9"/>
      <c r="F20" s="9">
        <v>63.37</v>
      </c>
      <c r="G20" s="9">
        <v>0</v>
      </c>
      <c r="H20" s="9">
        <v>63.37</v>
      </c>
      <c r="I20" s="9" t="s">
        <v>142</v>
      </c>
      <c r="J20" s="9" t="s">
        <v>117</v>
      </c>
      <c r="K20" s="9" t="s">
        <v>132</v>
      </c>
    </row>
    <row r="21" spans="1:11" x14ac:dyDescent="0.3">
      <c r="A21" s="9"/>
      <c r="B21" s="9"/>
      <c r="C21" s="8" t="s">
        <v>22</v>
      </c>
      <c r="D21" s="8"/>
      <c r="E21" s="9"/>
      <c r="F21" s="16">
        <f>SUM(F1:F20)</f>
        <v>12805.45</v>
      </c>
      <c r="G21" s="16">
        <f t="shared" ref="G21:H21" si="0">SUM(G1:G20)</f>
        <v>2022.17</v>
      </c>
      <c r="H21" s="16">
        <f t="shared" si="0"/>
        <v>14827.62</v>
      </c>
      <c r="I21" s="9"/>
      <c r="J21" s="9"/>
      <c r="K21" s="9"/>
    </row>
    <row r="32" spans="1:11" x14ac:dyDescent="0.3">
      <c r="D32" s="14"/>
      <c r="E32" s="14"/>
    </row>
  </sheetData>
  <phoneticPr fontId="2" type="noConversion"/>
  <pageMargins left="0.7" right="0.7" top="0.75" bottom="0.75" header="0.3" footer="0.3"/>
  <pageSetup scale="64" orientation="landscape" r:id="rId1"/>
  <headerFooter>
    <oddHeader>&amp;L&amp;"-,Bold"WHPC     &amp;C&amp;"-,Bold"Payments 2026-2027
&amp;R&amp;"-,Bold"&amp;D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view="pageLayout" zoomScaleNormal="100" workbookViewId="0">
      <selection activeCell="D7" sqref="D7"/>
    </sheetView>
  </sheetViews>
  <sheetFormatPr defaultRowHeight="14.4" x14ac:dyDescent="0.3"/>
  <cols>
    <col min="1" max="1" width="9.109375" style="1"/>
    <col min="2" max="2" width="10.109375" bestFit="1" customWidth="1"/>
    <col min="3" max="3" width="38.5546875" bestFit="1" customWidth="1"/>
    <col min="4" max="4" width="9.109375" style="6" bestFit="1" customWidth="1"/>
    <col min="5" max="5" width="41.88671875" bestFit="1" customWidth="1"/>
  </cols>
  <sheetData>
    <row r="1" spans="1:5" x14ac:dyDescent="0.3">
      <c r="A1" s="3" t="s">
        <v>14</v>
      </c>
      <c r="B1" s="2" t="s">
        <v>0</v>
      </c>
      <c r="C1" s="2" t="s">
        <v>15</v>
      </c>
      <c r="D1" s="7" t="s">
        <v>16</v>
      </c>
      <c r="E1" s="2" t="s">
        <v>13</v>
      </c>
    </row>
    <row r="2" spans="1:5" x14ac:dyDescent="0.3">
      <c r="A2" s="1">
        <v>1</v>
      </c>
      <c r="B2" t="s">
        <v>63</v>
      </c>
      <c r="C2" t="s">
        <v>65</v>
      </c>
      <c r="D2" s="6">
        <v>4950</v>
      </c>
      <c r="E2" t="s">
        <v>66</v>
      </c>
    </row>
    <row r="3" spans="1:5" x14ac:dyDescent="0.3">
      <c r="A3" s="1">
        <v>2</v>
      </c>
      <c r="B3" t="s">
        <v>64</v>
      </c>
      <c r="C3" t="s">
        <v>65</v>
      </c>
      <c r="D3" s="6">
        <v>5304</v>
      </c>
      <c r="E3" t="s">
        <v>67</v>
      </c>
    </row>
    <row r="4" spans="1:5" x14ac:dyDescent="0.3">
      <c r="A4" s="1">
        <v>3</v>
      </c>
      <c r="B4" t="s">
        <v>88</v>
      </c>
      <c r="C4" t="s">
        <v>101</v>
      </c>
      <c r="D4" s="6">
        <v>546.79999999999995</v>
      </c>
      <c r="E4" t="s">
        <v>110</v>
      </c>
    </row>
    <row r="5" spans="1:5" x14ac:dyDescent="0.3">
      <c r="A5" s="1">
        <v>4</v>
      </c>
      <c r="B5" t="s">
        <v>118</v>
      </c>
      <c r="C5" t="s">
        <v>119</v>
      </c>
      <c r="D5" s="6">
        <v>174.08</v>
      </c>
      <c r="E5" t="s">
        <v>120</v>
      </c>
    </row>
    <row r="6" spans="1:5" x14ac:dyDescent="0.3">
      <c r="C6" s="2" t="s">
        <v>4</v>
      </c>
      <c r="D6" s="7">
        <f>SUM(D2:D5)</f>
        <v>10974.88</v>
      </c>
    </row>
  </sheetData>
  <pageMargins left="0.7" right="0.7" top="1.135" bottom="0.75" header="0.3" footer="0.3"/>
  <pageSetup scale="92" orientation="landscape" r:id="rId1"/>
  <headerFooter>
    <oddHeader>&amp;CReceipts 2026-2027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46C3-22F4-4588-AEA7-3A2572AFB03E}">
  <dimension ref="A1:E36"/>
  <sheetViews>
    <sheetView view="pageLayout" topLeftCell="A4" zoomScaleNormal="100" workbookViewId="0">
      <selection activeCell="D37" sqref="D37"/>
    </sheetView>
  </sheetViews>
  <sheetFormatPr defaultRowHeight="14.4" x14ac:dyDescent="0.3"/>
  <cols>
    <col min="1" max="1" width="10.109375" bestFit="1" customWidth="1"/>
    <col min="2" max="2" width="16.88671875" style="13" bestFit="1" customWidth="1"/>
    <col min="3" max="3" width="13.88671875" style="13" bestFit="1" customWidth="1"/>
    <col min="4" max="4" width="10.109375" style="13" bestFit="1" customWidth="1"/>
    <col min="5" max="5" width="47.6640625" style="1" customWidth="1"/>
  </cols>
  <sheetData>
    <row r="1" spans="1:5" x14ac:dyDescent="0.3">
      <c r="A1" s="5" t="s">
        <v>0</v>
      </c>
      <c r="B1" s="11" t="s">
        <v>17</v>
      </c>
      <c r="C1" s="11" t="s">
        <v>18</v>
      </c>
      <c r="D1" s="11" t="s">
        <v>19</v>
      </c>
      <c r="E1" s="8" t="s">
        <v>20</v>
      </c>
    </row>
    <row r="2" spans="1:5" x14ac:dyDescent="0.3">
      <c r="A2" s="4" t="s">
        <v>24</v>
      </c>
      <c r="B2" s="12">
        <v>3318.89</v>
      </c>
      <c r="C2" s="12"/>
      <c r="D2" s="12">
        <v>3318.89</v>
      </c>
      <c r="E2" s="9"/>
    </row>
    <row r="3" spans="1:5" x14ac:dyDescent="0.3">
      <c r="A3" s="4" t="s">
        <v>25</v>
      </c>
      <c r="B3" s="12"/>
      <c r="C3" s="12">
        <v>818.8</v>
      </c>
      <c r="D3" s="12">
        <v>2500.09</v>
      </c>
      <c r="E3" s="9" t="s">
        <v>26</v>
      </c>
    </row>
    <row r="4" spans="1:5" x14ac:dyDescent="0.3">
      <c r="A4" s="4" t="s">
        <v>27</v>
      </c>
      <c r="B4" s="12">
        <v>3630.13</v>
      </c>
      <c r="C4" s="12"/>
      <c r="D4" s="12"/>
      <c r="E4" s="9"/>
    </row>
    <row r="5" spans="1:5" x14ac:dyDescent="0.3">
      <c r="A5" s="5">
        <v>2019</v>
      </c>
      <c r="B5" s="11">
        <v>6949.02</v>
      </c>
      <c r="C5" s="12"/>
      <c r="D5" s="12">
        <v>6130.22</v>
      </c>
      <c r="E5" s="9"/>
    </row>
    <row r="6" spans="1:5" x14ac:dyDescent="0.3">
      <c r="A6" s="4" t="s">
        <v>28</v>
      </c>
      <c r="B6" s="12">
        <v>2835</v>
      </c>
      <c r="C6" s="12"/>
      <c r="D6" s="12"/>
      <c r="E6" s="9"/>
    </row>
    <row r="7" spans="1:5" x14ac:dyDescent="0.3">
      <c r="A7" s="4" t="s">
        <v>29</v>
      </c>
      <c r="B7" s="12">
        <v>4545.9399999999996</v>
      </c>
      <c r="C7" s="12"/>
      <c r="D7" s="12"/>
      <c r="E7" s="9"/>
    </row>
    <row r="8" spans="1:5" x14ac:dyDescent="0.3">
      <c r="A8" s="5">
        <v>2020</v>
      </c>
      <c r="B8" s="11">
        <v>7380.94</v>
      </c>
      <c r="C8" s="12"/>
      <c r="D8" s="12">
        <v>13511.16</v>
      </c>
      <c r="E8" s="9"/>
    </row>
    <row r="9" spans="1:5" x14ac:dyDescent="0.3">
      <c r="A9" s="4" t="s">
        <v>30</v>
      </c>
      <c r="B9" s="12">
        <v>5548.13</v>
      </c>
      <c r="C9" s="12"/>
      <c r="D9" s="12"/>
      <c r="E9" s="9"/>
    </row>
    <row r="10" spans="1:5" x14ac:dyDescent="0.3">
      <c r="A10" s="4" t="s">
        <v>31</v>
      </c>
      <c r="B10" s="12">
        <v>4839.38</v>
      </c>
      <c r="C10" s="12"/>
      <c r="D10" s="12"/>
      <c r="E10" s="9"/>
    </row>
    <row r="11" spans="1:5" x14ac:dyDescent="0.3">
      <c r="A11" s="4" t="s">
        <v>32</v>
      </c>
      <c r="B11" s="12"/>
      <c r="C11" s="12">
        <v>1500</v>
      </c>
      <c r="D11" s="12">
        <v>12011.16</v>
      </c>
      <c r="E11" s="10" t="s">
        <v>33</v>
      </c>
    </row>
    <row r="12" spans="1:5" x14ac:dyDescent="0.3">
      <c r="A12" s="5">
        <v>2021</v>
      </c>
      <c r="B12" s="11">
        <v>10387.51</v>
      </c>
      <c r="C12" s="12"/>
      <c r="D12" s="12">
        <v>22398.67</v>
      </c>
      <c r="E12" s="10"/>
    </row>
    <row r="13" spans="1:5" x14ac:dyDescent="0.3">
      <c r="A13" s="4" t="s">
        <v>34</v>
      </c>
      <c r="B13" s="12"/>
      <c r="C13" s="12">
        <v>521</v>
      </c>
      <c r="D13" s="12">
        <v>21877.67</v>
      </c>
      <c r="E13" s="10" t="s">
        <v>35</v>
      </c>
    </row>
    <row r="14" spans="1:5" x14ac:dyDescent="0.3">
      <c r="A14" s="4" t="s">
        <v>36</v>
      </c>
      <c r="B14" s="12"/>
      <c r="C14" s="12">
        <v>1385.51</v>
      </c>
      <c r="D14" s="12">
        <v>20492.16</v>
      </c>
      <c r="E14" s="10" t="s">
        <v>35</v>
      </c>
    </row>
    <row r="15" spans="1:5" x14ac:dyDescent="0.3">
      <c r="A15" s="4" t="s">
        <v>37</v>
      </c>
      <c r="B15" s="12"/>
      <c r="C15" s="12">
        <v>343.79</v>
      </c>
      <c r="D15" s="12">
        <v>20148.37</v>
      </c>
      <c r="E15" s="10" t="s">
        <v>35</v>
      </c>
    </row>
    <row r="16" spans="1:5" x14ac:dyDescent="0.3">
      <c r="A16" s="4" t="s">
        <v>38</v>
      </c>
      <c r="B16" s="12"/>
      <c r="C16" s="12">
        <v>428.5</v>
      </c>
      <c r="D16" s="12">
        <v>19719.87</v>
      </c>
      <c r="E16" s="10" t="s">
        <v>26</v>
      </c>
    </row>
    <row r="17" spans="1:5" x14ac:dyDescent="0.3">
      <c r="A17" s="4" t="s">
        <v>39</v>
      </c>
      <c r="B17" s="12"/>
      <c r="C17" s="12">
        <v>86.8</v>
      </c>
      <c r="D17" s="12">
        <v>19633.07</v>
      </c>
      <c r="E17" s="10" t="s">
        <v>40</v>
      </c>
    </row>
    <row r="18" spans="1:5" x14ac:dyDescent="0.3">
      <c r="A18" s="4" t="s">
        <v>39</v>
      </c>
      <c r="B18" s="12"/>
      <c r="C18" s="12">
        <v>235.2</v>
      </c>
      <c r="D18" s="12">
        <v>19397.87</v>
      </c>
      <c r="E18" s="10" t="s">
        <v>41</v>
      </c>
    </row>
    <row r="19" spans="1:5" x14ac:dyDescent="0.3">
      <c r="A19" s="5">
        <v>2023</v>
      </c>
      <c r="B19" s="11">
        <v>5438.13</v>
      </c>
      <c r="C19" s="12"/>
      <c r="D19" s="12">
        <v>24836</v>
      </c>
      <c r="E19" s="10"/>
    </row>
    <row r="20" spans="1:5" x14ac:dyDescent="0.3">
      <c r="A20" s="4" t="s">
        <v>42</v>
      </c>
      <c r="B20" s="12"/>
      <c r="C20" s="12">
        <v>700</v>
      </c>
      <c r="D20" s="12">
        <v>24136</v>
      </c>
      <c r="E20" s="10" t="s">
        <v>43</v>
      </c>
    </row>
    <row r="21" spans="1:5" x14ac:dyDescent="0.3">
      <c r="A21" s="4" t="s">
        <v>42</v>
      </c>
      <c r="B21" s="12"/>
      <c r="C21" s="12">
        <v>328</v>
      </c>
      <c r="D21" s="12">
        <v>23808</v>
      </c>
      <c r="E21" s="10" t="s">
        <v>44</v>
      </c>
    </row>
    <row r="22" spans="1:5" x14ac:dyDescent="0.3">
      <c r="A22" s="4" t="s">
        <v>45</v>
      </c>
      <c r="B22" s="12"/>
      <c r="C22" s="12">
        <v>483.5</v>
      </c>
      <c r="D22" s="12">
        <v>23324.5</v>
      </c>
      <c r="E22" s="9" t="s">
        <v>46</v>
      </c>
    </row>
    <row r="23" spans="1:5" x14ac:dyDescent="0.3">
      <c r="A23" s="4" t="s">
        <v>47</v>
      </c>
      <c r="B23" s="12"/>
      <c r="C23" s="12">
        <v>398.65</v>
      </c>
      <c r="D23" s="12">
        <v>22925.85</v>
      </c>
      <c r="E23" s="10" t="s">
        <v>48</v>
      </c>
    </row>
    <row r="24" spans="1:5" x14ac:dyDescent="0.3">
      <c r="A24" s="4" t="s">
        <v>49</v>
      </c>
      <c r="B24" s="12"/>
      <c r="C24" s="12">
        <v>1912.72</v>
      </c>
      <c r="D24" s="12">
        <v>21013.13</v>
      </c>
      <c r="E24" s="9" t="s">
        <v>50</v>
      </c>
    </row>
    <row r="25" spans="1:5" x14ac:dyDescent="0.3">
      <c r="A25" s="4" t="s">
        <v>51</v>
      </c>
      <c r="B25" s="12"/>
      <c r="C25" s="12">
        <v>2185</v>
      </c>
      <c r="D25" s="12">
        <v>18828.13</v>
      </c>
      <c r="E25" s="9" t="s">
        <v>52</v>
      </c>
    </row>
    <row r="26" spans="1:5" x14ac:dyDescent="0.3">
      <c r="A26" s="4" t="s">
        <v>53</v>
      </c>
      <c r="B26" s="12"/>
      <c r="C26" s="12">
        <v>241.31</v>
      </c>
      <c r="D26" s="12">
        <v>18586.82</v>
      </c>
      <c r="E26" s="9" t="s">
        <v>54</v>
      </c>
    </row>
    <row r="27" spans="1:5" x14ac:dyDescent="0.3">
      <c r="A27" s="4" t="s">
        <v>55</v>
      </c>
      <c r="B27" s="12"/>
      <c r="C27" s="12">
        <v>216.23</v>
      </c>
      <c r="D27" s="12">
        <v>18370.59</v>
      </c>
      <c r="E27" s="9" t="s">
        <v>56</v>
      </c>
    </row>
    <row r="28" spans="1:5" x14ac:dyDescent="0.3">
      <c r="A28" s="5">
        <v>2024</v>
      </c>
      <c r="B28" s="11">
        <v>7840.55</v>
      </c>
      <c r="C28" s="12"/>
      <c r="D28" s="12">
        <f>D27+B28</f>
        <v>26211.14</v>
      </c>
      <c r="E28" s="9"/>
    </row>
    <row r="29" spans="1:5" x14ac:dyDescent="0.3">
      <c r="A29" s="4" t="s">
        <v>58</v>
      </c>
      <c r="B29" s="12"/>
      <c r="C29" s="12">
        <v>456.55</v>
      </c>
      <c r="D29" s="12">
        <f>D28-C29</f>
        <v>25754.59</v>
      </c>
      <c r="E29" s="9" t="s">
        <v>59</v>
      </c>
    </row>
    <row r="30" spans="1:5" x14ac:dyDescent="0.3">
      <c r="A30" s="4" t="s">
        <v>60</v>
      </c>
      <c r="B30" s="12"/>
      <c r="C30" s="12">
        <v>1000</v>
      </c>
      <c r="D30" s="12">
        <f>D29-C30</f>
        <v>24754.59</v>
      </c>
      <c r="E30" s="9" t="s">
        <v>61</v>
      </c>
    </row>
    <row r="31" spans="1:5" x14ac:dyDescent="0.3">
      <c r="A31" s="5" t="s">
        <v>115</v>
      </c>
      <c r="B31" s="20">
        <v>5304</v>
      </c>
      <c r="C31" s="12"/>
      <c r="D31" s="11">
        <f>D30+B31</f>
        <v>30058.59</v>
      </c>
      <c r="E31" s="8"/>
    </row>
    <row r="32" spans="1:5" x14ac:dyDescent="0.3">
      <c r="A32" s="4" t="s">
        <v>111</v>
      </c>
      <c r="B32" s="4"/>
      <c r="C32" s="18">
        <v>10381.31</v>
      </c>
      <c r="D32" s="18">
        <f>D31-C32</f>
        <v>19677.28</v>
      </c>
      <c r="E32" s="4" t="s">
        <v>103</v>
      </c>
    </row>
    <row r="33" spans="1:5" x14ac:dyDescent="0.3">
      <c r="A33" s="4" t="s">
        <v>111</v>
      </c>
      <c r="B33" s="4"/>
      <c r="C33" s="18">
        <v>29.32</v>
      </c>
      <c r="D33" s="18">
        <f>D32-C33</f>
        <v>19647.96</v>
      </c>
      <c r="E33" s="4" t="s">
        <v>59</v>
      </c>
    </row>
    <row r="34" spans="1:5" x14ac:dyDescent="0.3">
      <c r="A34" s="4" t="s">
        <v>111</v>
      </c>
      <c r="B34" s="4"/>
      <c r="C34" s="18">
        <v>283.2</v>
      </c>
      <c r="D34" s="18">
        <f>D33-C34</f>
        <v>19364.759999999998</v>
      </c>
      <c r="E34" s="4" t="s">
        <v>112</v>
      </c>
    </row>
    <row r="35" spans="1:5" x14ac:dyDescent="0.3">
      <c r="A35" s="4" t="s">
        <v>143</v>
      </c>
      <c r="B35" s="4"/>
      <c r="C35" s="18">
        <v>54.98</v>
      </c>
      <c r="D35" s="18">
        <f>D34-C35</f>
        <v>19309.78</v>
      </c>
      <c r="E35" s="4" t="s">
        <v>144</v>
      </c>
    </row>
    <row r="36" spans="1:5" x14ac:dyDescent="0.3">
      <c r="A36" s="4"/>
      <c r="B36" s="4"/>
      <c r="C36" s="4"/>
      <c r="D36" s="19">
        <v>19309.78</v>
      </c>
      <c r="E36" s="5" t="s">
        <v>22</v>
      </c>
    </row>
  </sheetData>
  <pageMargins left="0.7" right="0.7" top="1.135" bottom="0.75" header="0.3" footer="0.3"/>
  <pageSetup scale="92" orientation="landscape" r:id="rId1"/>
  <headerFooter>
    <oddHeader>&amp;C&amp;"-,Bold"2026 - 2027 CIL Money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Financial Statement</vt:lpstr>
      <vt:lpstr>Payments</vt:lpstr>
      <vt:lpstr>Receipts</vt:lpstr>
      <vt:lpstr>CIL</vt:lpstr>
      <vt:lpstr>Payments!Print_Area</vt:lpstr>
      <vt:lpstr>Receipts!Print_Area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Wise</dc:creator>
  <cp:lastModifiedBy>Andrew Wise</cp:lastModifiedBy>
  <cp:lastPrinted>2026-07-01T12:54:30Z</cp:lastPrinted>
  <dcterms:created xsi:type="dcterms:W3CDTF">2017-03-09T19:46:32Z</dcterms:created>
  <dcterms:modified xsi:type="dcterms:W3CDTF">2026-07-01T12:55:11Z</dcterms:modified>
</cp:coreProperties>
</file>